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malczyk\Desktop\GAZ\Postępowanie\"/>
    </mc:Choice>
  </mc:AlternateContent>
  <xr:revisionPtr revIDLastSave="0" documentId="13_ncr:1_{4E199BD6-1DB6-461B-8548-E718F734DB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kaz pp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14" i="2" l="1"/>
  <c r="AT14" i="2" l="1"/>
  <c r="BB14" i="2" s="1"/>
  <c r="AS14" i="2"/>
  <c r="AT15" i="2" l="1"/>
  <c r="AT16" i="2" s="1"/>
  <c r="BA14" i="2"/>
  <c r="BM14" i="2"/>
  <c r="BJ14" i="2"/>
  <c r="BF14" i="2" l="1"/>
  <c r="BK14" i="2"/>
  <c r="BH14" i="2"/>
  <c r="BI14" i="2" s="1"/>
  <c r="BC14" i="2"/>
  <c r="BE14" i="2" s="1"/>
  <c r="BO14" i="2"/>
  <c r="BG14" i="2" l="1"/>
  <c r="BP14" i="2" s="1"/>
  <c r="BQ14" i="2" l="1"/>
  <c r="BR14" i="2" s="1"/>
  <c r="BR15" i="2" l="1"/>
  <c r="C9" i="2" s="1"/>
  <c r="BP15" i="2"/>
  <c r="BQ15" i="2" l="1"/>
  <c r="C8" i="2" s="1"/>
  <c r="C7" i="2"/>
</calcChain>
</file>

<file path=xl/sharedStrings.xml><?xml version="1.0" encoding="utf-8"?>
<sst xmlns="http://schemas.openxmlformats.org/spreadsheetml/2006/main" count="118" uniqueCount="95">
  <si>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</si>
  <si>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</si>
  <si>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</si>
  <si>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</si>
  <si>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</si>
  <si>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</si>
  <si>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</si>
  <si>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</si>
  <si>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</si>
  <si>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</si>
  <si>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</si>
  <si>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</si>
  <si>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</si>
  <si>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</si>
  <si>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</si>
  <si>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</si>
  <si>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</si>
  <si>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</si>
  <si>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</si>
  <si>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</si>
  <si>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</si>
  <si>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</si>
  <si>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</si>
  <si>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</si>
  <si>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</si>
  <si>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</si>
  <si>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</si>
  <si>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</si>
  <si>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</si>
  <si>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</si>
  <si>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</si>
  <si>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</si>
  <si>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Wartość opłaty dystrybucyjnej stałej</t>
  </si>
  <si>
    <t>Cena jednostkowa opłaty dystrybucyjnej zmiennej netto [zł/kWh]</t>
  </si>
  <si>
    <t>Cena jednostkowa opłaty dystrybucyjnej stałej netto [zł/mc]</t>
  </si>
  <si>
    <t>Wartość opłaty dystrybucyjnej zmiennej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</si>
  <si>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</si>
  <si>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</si>
  <si>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</si>
  <si>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</si>
  <si>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</si>
  <si>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</si>
  <si>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</si>
  <si>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</si>
  <si>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</si>
  <si>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</si>
  <si>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</si>
  <si>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</si>
  <si>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</si>
  <si>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</si>
  <si>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</si>
  <si>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</si>
  <si>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</si>
  <si>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</si>
  <si>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</si>
  <si>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</si>
  <si>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</si>
  <si>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</si>
  <si>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</si>
  <si>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</si>
  <si>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</si>
  <si>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Szacowane zużycie paliwa gazowego w okresie trwania umowy  [kWh]</t>
  </si>
  <si>
    <t>Szacowane zuzycie 2022 r. na podatawie danych z 2021 r.</t>
  </si>
  <si>
    <t>Cena jednostkowa paliwa gazowego dla obiektów objętych ochroną w grupach taryfowych W-1.1 do W-4 i G1, G2 [zł/kWh]</t>
  </si>
  <si>
    <t>Cena jednostkowa paliwa gazowego dla obiektów niechronionych [zł/kWh]</t>
  </si>
  <si>
    <t>Cena jednostkowa paliwa gazowego dla obiektów objętych ochroną w grupach taryfowych W-5.1 i G3 [zł/kWh]</t>
  </si>
  <si>
    <t>dla obiektów chronionych  [zł/mc]</t>
  </si>
  <si>
    <t>dla obiektów niechronionych [zł/mc]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</si>
  <si>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</si>
  <si>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</si>
  <si>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</si>
  <si>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</si>
  <si>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</si>
  <si>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</si>
  <si>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</si>
  <si>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r>
      <rPr>
        <b/>
        <u/>
        <sz val="10"/>
        <rFont val="Calibri"/>
        <family val="2"/>
        <charset val="238"/>
        <scheme val="minor"/>
      </rPr>
      <t>Instrukcja dla Wykonawcy</t>
    </r>
    <r>
      <rPr>
        <b/>
        <sz val="10"/>
        <rFont val="Calibri"/>
        <family val="2"/>
        <charset val="238"/>
        <scheme val="minor"/>
      </rPr>
      <t>:
W komórkach C4, C5 i C6  należy wpisać cenę jednostkową za 1 kWh zachowując format ceny.
W komórkach E5, F5, G5 i H5 należy wpisać cenę abonamentu w zł/mc dla obiektów chronionych.                                                                                                                                                                                                                                   W komórkach E6, F6, G6, H6  należy wpisać cenę abonamentu w zł/mc dla obiektów niechronionych.</t>
    </r>
  </si>
  <si>
    <t>Cena abonamentu /Grupa taryfowa</t>
  </si>
  <si>
    <t>PSG</t>
  </si>
  <si>
    <t>VAT 0 %</t>
  </si>
  <si>
    <t>W-4</t>
  </si>
  <si>
    <t xml:space="preserve">Centrum Kultury Victoria </t>
  </si>
  <si>
    <t>44-100</t>
  </si>
  <si>
    <t>Gliwice</t>
  </si>
  <si>
    <t>Barlickiego</t>
  </si>
  <si>
    <t>3</t>
  </si>
  <si>
    <t>6312701230</t>
  </si>
  <si>
    <t>refaktura z MDK</t>
  </si>
  <si>
    <t>01.09.2022 godz. 6:00</t>
  </si>
  <si>
    <t>Centrum Kultury Victoria</t>
  </si>
  <si>
    <t>Parkowa</t>
  </si>
  <si>
    <t>5</t>
  </si>
  <si>
    <t>8018590365500018257545</t>
  </si>
  <si>
    <t>00619815</t>
  </si>
  <si>
    <t>W-4_ZA</t>
  </si>
  <si>
    <t>44-100 Gliwice, ul. Parkowa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</si>
</sst>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2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6" fillId="8" borderId="1" xfId="0" applyNumberFormat="1" applyFont="1" applyFill="1" applyBorder="1"/>
    <xf numFmtId="44" fontId="6" fillId="0" borderId="1" xfId="5" applyFont="1" applyBorder="1" applyAlignment="1">
      <alignment horizontal="center"/>
    </xf>
    <xf numFmtId="0" fontId="6" fillId="7" borderId="1" xfId="0" applyFont="1" applyFill="1" applyBorder="1" applyAlignment="1">
      <alignment wrapText="1"/>
    </xf>
    <xf numFmtId="165" fontId="6" fillId="7" borderId="1" xfId="0" applyNumberFormat="1" applyFont="1" applyFill="1" applyBorder="1"/>
    <xf numFmtId="44" fontId="6" fillId="6" borderId="1" xfId="5" applyFont="1" applyFill="1" applyBorder="1"/>
    <xf numFmtId="44" fontId="6" fillId="0" borderId="0" xfId="5" applyFont="1" applyFill="1" applyBorder="1" applyAlignment="1">
      <alignment horizontal="center" wrapText="1"/>
    </xf>
    <xf numFmtId="44" fontId="6" fillId="0" borderId="0" xfId="5" applyFont="1" applyFill="1" applyBorder="1"/>
    <xf numFmtId="0" fontId="6" fillId="0" borderId="2" xfId="0" applyFont="1" applyBorder="1"/>
    <xf numFmtId="44" fontId="6" fillId="0" borderId="10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Fill="1" applyBorder="1"/>
    <xf numFmtId="165" fontId="6" fillId="0" borderId="1" xfId="0" applyNumberFormat="1" applyFont="1" applyFill="1" applyBorder="1"/>
    <xf numFmtId="44" fontId="8" fillId="0" borderId="1" xfId="5" applyFont="1" applyFill="1" applyBorder="1"/>
    <xf numFmtId="44" fontId="6" fillId="0" borderId="1" xfId="5" applyFont="1" applyFill="1" applyBorder="1"/>
    <xf numFmtId="44" fontId="6" fillId="0" borderId="1" xfId="0" applyNumberFormat="1" applyFont="1" applyFill="1" applyBorder="1"/>
    <xf numFmtId="44" fontId="6" fillId="0" borderId="0" xfId="0" applyNumberFormat="1" applyFont="1"/>
    <xf numFmtId="0" fontId="10" fillId="0" borderId="0" xfId="0" applyFont="1"/>
    <xf numFmtId="165" fontId="6" fillId="9" borderId="1" xfId="0" applyNumberFormat="1" applyFont="1" applyFill="1" applyBorder="1"/>
    <xf numFmtId="0" fontId="6" fillId="9" borderId="1" xfId="0" applyFont="1" applyFill="1" applyBorder="1" applyAlignment="1">
      <alignment wrapText="1"/>
    </xf>
    <xf numFmtId="44" fontId="6" fillId="0" borderId="0" xfId="5" applyFont="1" applyFill="1" applyBorder="1" applyAlignment="1">
      <alignment horizontal="center"/>
    </xf>
    <xf numFmtId="49" fontId="6" fillId="0" borderId="1" xfId="0" applyNumberFormat="1" applyFont="1" applyFill="1" applyBorder="1"/>
    <xf numFmtId="0" fontId="6" fillId="8" borderId="1" xfId="0" applyFont="1" applyFill="1" applyBorder="1" applyAlignment="1">
      <alignment wrapText="1"/>
    </xf>
    <xf numFmtId="44" fontId="6" fillId="8" borderId="1" xfId="5" applyFont="1" applyFill="1" applyBorder="1" applyAlignment="1">
      <alignment horizontal="center" wrapText="1"/>
    </xf>
    <xf numFmtId="44" fontId="6" fillId="7" borderId="13" xfId="5" applyFont="1" applyFill="1" applyBorder="1" applyAlignment="1">
      <alignment horizontal="center" wrapText="1"/>
    </xf>
    <xf numFmtId="44" fontId="6" fillId="6" borderId="1" xfId="5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/>
    <xf numFmtId="2" fontId="6" fillId="0" borderId="1" xfId="0" applyNumberFormat="1" applyFont="1" applyFill="1" applyBorder="1"/>
    <xf numFmtId="0" fontId="11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B16"/>
  <sheetViews>
    <sheetView tabSelected="1" zoomScale="85" zoomScaleNormal="85" workbookViewId="0">
      <selection activeCell="B4" sqref="B4"/>
    </sheetView>
  </sheetViews>
  <sheetFormatPr defaultColWidth="9" defaultRowHeight="13.8"/>
  <cols>
    <col min="1" max="1" width="3" style="1" customWidth="1"/>
    <col min="2" max="2" width="50.19921875" style="1" customWidth="1"/>
    <col min="3" max="3" width="12.8984375" style="1" customWidth="1"/>
    <col min="4" max="4" width="12.3984375" style="1" customWidth="1"/>
    <col min="5" max="5" width="9" style="1"/>
    <col min="6" max="6" width="12.59765625" style="1" customWidth="1"/>
    <col min="7" max="7" width="10.69921875" style="3" customWidth="1"/>
    <col min="8" max="8" width="9.09765625" style="1" customWidth="1"/>
    <col min="9" max="9" width="9.5" style="1" customWidth="1"/>
    <col min="10" max="10" width="23.5" style="1" customWidth="1"/>
    <col min="11" max="13" width="9" style="1"/>
    <col min="14" max="14" width="12.19921875" style="1" customWidth="1"/>
    <col min="15" max="15" width="5.19921875" style="3" customWidth="1"/>
    <col min="16" max="16" width="4.59765625" style="1" customWidth="1"/>
    <col min="17" max="17" width="33.69921875" style="1" customWidth="1"/>
    <col min="18" max="18" width="21.3984375" style="1" customWidth="1"/>
    <col min="19" max="20" width="7.8984375" style="1" customWidth="1"/>
    <col min="21" max="21" width="15.69921875" style="1" customWidth="1"/>
    <col min="22" max="23" width="11" style="1" customWidth="1"/>
    <col min="24" max="24" width="22.59765625" style="1" customWidth="1"/>
    <col min="25" max="25" width="6" style="1" customWidth="1"/>
    <col min="26" max="28" width="9" style="1"/>
    <col min="29" max="29" width="5.3984375" style="3" customWidth="1"/>
    <col min="30" max="30" width="5.69921875" style="1" customWidth="1"/>
    <col min="31" max="31" width="25.3984375" style="1" customWidth="1"/>
    <col min="32" max="32" width="14.09765625" style="1" customWidth="1"/>
    <col min="33" max="41" width="9" style="1"/>
    <col min="42" max="42" width="11" style="1" customWidth="1"/>
    <col min="43" max="46" width="9" style="1"/>
    <col min="47" max="47" width="7.59765625" style="1" customWidth="1"/>
    <col min="48" max="50" width="9" style="1"/>
    <col min="51" max="51" width="12.3984375" style="1" customWidth="1"/>
    <col min="52" max="54" width="9" style="1"/>
    <col min="55" max="55" width="12.09765625" style="1" customWidth="1"/>
    <col min="56" max="56" width="11.69921875" style="1" customWidth="1"/>
    <col min="57" max="57" width="12.19921875" style="1" customWidth="1"/>
    <col min="58" max="58" width="12.5" style="1" customWidth="1"/>
    <col min="59" max="59" width="11.8984375" style="1" customWidth="1"/>
    <col min="60" max="60" width="12.69921875" style="1" customWidth="1"/>
    <col min="61" max="61" width="12" style="1" customWidth="1"/>
    <col min="62" max="62" width="12.8984375" style="1" customWidth="1"/>
    <col min="63" max="63" width="10.3984375" style="1" customWidth="1"/>
    <col min="64" max="64" width="11.19921875" style="1" customWidth="1"/>
    <col min="65" max="66" width="12.09765625" style="1" customWidth="1"/>
    <col min="67" max="67" width="11.3984375" style="1" customWidth="1"/>
    <col min="68" max="68" width="12.09765625" style="1" customWidth="1"/>
    <col min="69" max="69" width="10.8984375" style="1" customWidth="1"/>
    <col min="70" max="70" width="12.5" style="1" customWidth="1"/>
    <col min="71" max="106" width="9" style="39"/>
    <col min="107" max="16384" width="9" style="1"/>
  </cols>
  <sheetData>
    <row r="2" spans="1:70">
      <c r="B2" s="2" t="s">
        <v>50</v>
      </c>
      <c r="C2" s="2" t="s">
        <v>51</v>
      </c>
      <c r="D2" s="2" t="s">
        <v>52</v>
      </c>
      <c r="G2" s="1"/>
    </row>
    <row r="3" spans="1:70">
      <c r="B3" s="61" t="s">
        <v>94</v>
      </c>
      <c r="C3" s="4"/>
      <c r="D3" s="5"/>
      <c r="G3" s="1"/>
    </row>
    <row r="4" spans="1:70" ht="36" customHeight="1">
      <c r="B4" s="51" t="s">
        <v>64</v>
      </c>
      <c r="C4" s="6">
        <v>0</v>
      </c>
      <c r="D4" s="54" t="s">
        <v>76</v>
      </c>
      <c r="E4" s="7" t="s">
        <v>79</v>
      </c>
      <c r="F4" s="49"/>
      <c r="G4" s="49"/>
      <c r="H4" s="49"/>
      <c r="I4" s="49"/>
      <c r="J4" s="49"/>
      <c r="K4" s="49"/>
      <c r="L4" s="49"/>
      <c r="M4" s="49"/>
      <c r="N4" s="49"/>
    </row>
    <row r="5" spans="1:70" ht="36" customHeight="1">
      <c r="B5" s="48" t="s">
        <v>63</v>
      </c>
      <c r="C5" s="47">
        <v>0</v>
      </c>
      <c r="D5" s="52" t="s">
        <v>67</v>
      </c>
      <c r="E5" s="10"/>
      <c r="F5" s="12"/>
      <c r="G5" s="12"/>
      <c r="H5" s="12"/>
      <c r="I5" s="12"/>
      <c r="J5" s="11"/>
      <c r="K5" s="12"/>
      <c r="L5" s="12"/>
      <c r="M5" s="12"/>
      <c r="N5" s="12"/>
    </row>
    <row r="6" spans="1:70" ht="40.5" customHeight="1">
      <c r="B6" s="8" t="s">
        <v>65</v>
      </c>
      <c r="C6" s="9">
        <v>0</v>
      </c>
      <c r="D6" s="53" t="s">
        <v>66</v>
      </c>
      <c r="E6" s="10"/>
      <c r="F6" s="12"/>
      <c r="G6" s="12"/>
      <c r="H6" s="12"/>
      <c r="I6" s="12"/>
    </row>
    <row r="7" spans="1:70">
      <c r="B7" s="13" t="s">
        <v>53</v>
      </c>
      <c r="C7" s="14">
        <f>BP15</f>
        <v>3057.1205200000004</v>
      </c>
      <c r="G7" s="1"/>
    </row>
    <row r="8" spans="1:70">
      <c r="B8" s="15" t="s">
        <v>31</v>
      </c>
      <c r="C8" s="16">
        <f>BQ15</f>
        <v>0</v>
      </c>
      <c r="G8" s="1"/>
    </row>
    <row r="9" spans="1:70" ht="14.4" thickBot="1">
      <c r="B9" s="17" t="s">
        <v>54</v>
      </c>
      <c r="C9" s="18">
        <f>BR15</f>
        <v>3057.1205200000004</v>
      </c>
      <c r="G9" s="1"/>
    </row>
    <row r="10" spans="1:70" ht="78" customHeight="1">
      <c r="B10" s="65" t="s">
        <v>75</v>
      </c>
      <c r="C10" s="66"/>
      <c r="D10" s="66"/>
      <c r="E10" s="66"/>
      <c r="F10" s="66"/>
      <c r="G10" s="66"/>
      <c r="H10" s="66"/>
      <c r="I10" s="66"/>
    </row>
    <row r="12" spans="1:70">
      <c r="A12" s="19"/>
      <c r="B12" s="68" t="s">
        <v>0</v>
      </c>
      <c r="C12" s="68"/>
      <c r="D12" s="68"/>
      <c r="E12" s="68"/>
      <c r="F12" s="68"/>
      <c r="G12" s="68"/>
      <c r="H12" s="68"/>
      <c r="I12" s="68"/>
      <c r="J12" s="67" t="s">
        <v>44</v>
      </c>
      <c r="K12" s="67"/>
      <c r="L12" s="67"/>
      <c r="M12" s="67"/>
      <c r="N12" s="67"/>
      <c r="O12" s="67"/>
      <c r="P12" s="67"/>
      <c r="Q12" s="68" t="s">
        <v>47</v>
      </c>
      <c r="R12" s="68"/>
      <c r="S12" s="68"/>
      <c r="T12" s="68"/>
      <c r="U12" s="68"/>
      <c r="V12" s="68"/>
      <c r="W12" s="68"/>
      <c r="X12" s="67" t="s">
        <v>48</v>
      </c>
      <c r="Y12" s="67"/>
      <c r="Z12" s="67"/>
      <c r="AA12" s="67"/>
      <c r="AB12" s="67"/>
      <c r="AC12" s="67"/>
      <c r="AD12" s="67"/>
      <c r="AE12" s="67"/>
      <c r="AF12" s="67"/>
      <c r="AG12" s="67" t="s">
        <v>62</v>
      </c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2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4"/>
    </row>
    <row r="13" spans="1:70" ht="138">
      <c r="A13" s="19" t="s">
        <v>28</v>
      </c>
      <c r="B13" s="20" t="s">
        <v>0</v>
      </c>
      <c r="C13" s="20" t="s">
        <v>1</v>
      </c>
      <c r="D13" s="20" t="s">
        <v>2</v>
      </c>
      <c r="E13" s="20" t="s">
        <v>3</v>
      </c>
      <c r="F13" s="20" t="s">
        <v>4</v>
      </c>
      <c r="G13" s="21" t="s">
        <v>5</v>
      </c>
      <c r="H13" s="22" t="s">
        <v>6</v>
      </c>
      <c r="I13" s="22" t="s">
        <v>25</v>
      </c>
      <c r="J13" s="23" t="s">
        <v>43</v>
      </c>
      <c r="K13" s="23" t="s">
        <v>1</v>
      </c>
      <c r="L13" s="23" t="s">
        <v>2</v>
      </c>
      <c r="M13" s="23" t="s">
        <v>3</v>
      </c>
      <c r="N13" s="23" t="s">
        <v>4</v>
      </c>
      <c r="O13" s="24" t="s">
        <v>5</v>
      </c>
      <c r="P13" s="25" t="s">
        <v>6</v>
      </c>
      <c r="Q13" s="26" t="s">
        <v>22</v>
      </c>
      <c r="R13" s="27" t="s">
        <v>23</v>
      </c>
      <c r="S13" s="27" t="s">
        <v>42</v>
      </c>
      <c r="T13" s="27" t="s">
        <v>45</v>
      </c>
      <c r="U13" s="26" t="s">
        <v>24</v>
      </c>
      <c r="V13" s="26" t="s">
        <v>36</v>
      </c>
      <c r="W13" s="26" t="s">
        <v>37</v>
      </c>
      <c r="X13" s="28" t="s">
        <v>7</v>
      </c>
      <c r="Y13" s="28" t="s">
        <v>1</v>
      </c>
      <c r="Z13" s="28" t="s">
        <v>2</v>
      </c>
      <c r="AA13" s="28" t="s">
        <v>3</v>
      </c>
      <c r="AB13" s="28" t="s">
        <v>4</v>
      </c>
      <c r="AC13" s="29" t="s">
        <v>5</v>
      </c>
      <c r="AD13" s="30" t="s">
        <v>6</v>
      </c>
      <c r="AE13" s="28" t="s">
        <v>26</v>
      </c>
      <c r="AF13" s="28" t="s">
        <v>38</v>
      </c>
      <c r="AG13" s="31" t="s">
        <v>10</v>
      </c>
      <c r="AH13" s="31" t="s">
        <v>11</v>
      </c>
      <c r="AI13" s="31" t="s">
        <v>21</v>
      </c>
      <c r="AJ13" s="31" t="s">
        <v>12</v>
      </c>
      <c r="AK13" s="31" t="s">
        <v>13</v>
      </c>
      <c r="AL13" s="31" t="s">
        <v>14</v>
      </c>
      <c r="AM13" s="31" t="s">
        <v>15</v>
      </c>
      <c r="AN13" s="31" t="s">
        <v>16</v>
      </c>
      <c r="AO13" s="31" t="s">
        <v>17</v>
      </c>
      <c r="AP13" s="31" t="s">
        <v>18</v>
      </c>
      <c r="AQ13" s="31" t="s">
        <v>19</v>
      </c>
      <c r="AR13" s="31" t="s">
        <v>20</v>
      </c>
      <c r="AS13" s="31" t="s">
        <v>39</v>
      </c>
      <c r="AT13" s="31" t="s">
        <v>61</v>
      </c>
      <c r="AU13" s="30" t="s">
        <v>8</v>
      </c>
      <c r="AV13" s="32" t="s">
        <v>9</v>
      </c>
      <c r="AW13" s="33" t="s">
        <v>40</v>
      </c>
      <c r="AX13" s="33" t="s">
        <v>49</v>
      </c>
      <c r="AY13" s="33" t="s">
        <v>55</v>
      </c>
      <c r="AZ13" s="33" t="s">
        <v>56</v>
      </c>
      <c r="BA13" s="34" t="s">
        <v>57</v>
      </c>
      <c r="BB13" s="34" t="s">
        <v>58</v>
      </c>
      <c r="BC13" s="35" t="s">
        <v>59</v>
      </c>
      <c r="BD13" s="35" t="s">
        <v>60</v>
      </c>
      <c r="BE13" s="36" t="s">
        <v>72</v>
      </c>
      <c r="BF13" s="36" t="s">
        <v>73</v>
      </c>
      <c r="BG13" s="36" t="s">
        <v>74</v>
      </c>
      <c r="BH13" s="35" t="s">
        <v>69</v>
      </c>
      <c r="BI13" s="36" t="s">
        <v>70</v>
      </c>
      <c r="BJ13" s="35" t="s">
        <v>68</v>
      </c>
      <c r="BK13" s="36" t="s">
        <v>71</v>
      </c>
      <c r="BL13" s="35" t="s">
        <v>34</v>
      </c>
      <c r="BM13" s="56" t="s">
        <v>32</v>
      </c>
      <c r="BN13" s="35" t="s">
        <v>33</v>
      </c>
      <c r="BO13" s="55" t="s">
        <v>35</v>
      </c>
      <c r="BP13" s="35" t="s">
        <v>29</v>
      </c>
      <c r="BQ13" s="37" t="s">
        <v>78</v>
      </c>
      <c r="BR13" s="38" t="s">
        <v>30</v>
      </c>
    </row>
    <row r="14" spans="1:70" s="39" customFormat="1" ht="13.5" customHeight="1">
      <c r="A14" s="20">
        <v>1</v>
      </c>
      <c r="B14" s="20" t="s">
        <v>80</v>
      </c>
      <c r="C14" s="20" t="s">
        <v>81</v>
      </c>
      <c r="D14" s="20" t="s">
        <v>82</v>
      </c>
      <c r="E14" s="20" t="s">
        <v>82</v>
      </c>
      <c r="F14" s="20" t="s">
        <v>83</v>
      </c>
      <c r="G14" s="50" t="s">
        <v>84</v>
      </c>
      <c r="H14" s="20"/>
      <c r="I14" s="50" t="s">
        <v>85</v>
      </c>
      <c r="J14" s="20" t="s">
        <v>80</v>
      </c>
      <c r="K14" s="20" t="s">
        <v>81</v>
      </c>
      <c r="L14" s="20" t="s">
        <v>82</v>
      </c>
      <c r="M14" s="20" t="s">
        <v>82</v>
      </c>
      <c r="N14" s="20" t="s">
        <v>83</v>
      </c>
      <c r="O14" s="50" t="s">
        <v>84</v>
      </c>
      <c r="P14" s="20"/>
      <c r="Q14" s="20" t="s">
        <v>86</v>
      </c>
      <c r="R14" s="20" t="s">
        <v>77</v>
      </c>
      <c r="S14" s="20" t="s">
        <v>27</v>
      </c>
      <c r="T14" s="20"/>
      <c r="U14" s="20" t="s">
        <v>87</v>
      </c>
      <c r="V14" s="20" t="s">
        <v>41</v>
      </c>
      <c r="W14" s="20" t="s">
        <v>46</v>
      </c>
      <c r="X14" s="20" t="s">
        <v>88</v>
      </c>
      <c r="Y14" s="20" t="s">
        <v>81</v>
      </c>
      <c r="Z14" s="20" t="s">
        <v>82</v>
      </c>
      <c r="AA14" s="20" t="s">
        <v>82</v>
      </c>
      <c r="AB14" s="20" t="s">
        <v>89</v>
      </c>
      <c r="AC14" s="50" t="s">
        <v>90</v>
      </c>
      <c r="AD14" s="20"/>
      <c r="AE14" s="50" t="s">
        <v>91</v>
      </c>
      <c r="AF14" s="50" t="s">
        <v>92</v>
      </c>
      <c r="AG14" s="59"/>
      <c r="AH14" s="59"/>
      <c r="AI14" s="59"/>
      <c r="AJ14" s="59"/>
      <c r="AK14" s="59"/>
      <c r="AL14" s="59"/>
      <c r="AM14" s="59"/>
      <c r="AN14" s="59"/>
      <c r="AO14" s="59">
        <v>6766</v>
      </c>
      <c r="AP14" s="59">
        <v>11516</v>
      </c>
      <c r="AQ14" s="59">
        <v>21243</v>
      </c>
      <c r="AR14" s="59">
        <v>32413</v>
      </c>
      <c r="AS14" s="57">
        <f>SUM(AG14:AR14)</f>
        <v>71938</v>
      </c>
      <c r="AT14" s="57">
        <f>SUM(AI14:AR14)</f>
        <v>71938</v>
      </c>
      <c r="AU14" s="27" t="s">
        <v>93</v>
      </c>
      <c r="AV14" s="20">
        <v>0</v>
      </c>
      <c r="AW14" s="40"/>
      <c r="AX14" s="20">
        <v>4</v>
      </c>
      <c r="AY14" s="60">
        <v>0</v>
      </c>
      <c r="AZ14" s="60">
        <v>100</v>
      </c>
      <c r="BA14" s="20">
        <f>AY14*AT14/100</f>
        <v>0</v>
      </c>
      <c r="BB14" s="20">
        <f>AT14*AZ14/100</f>
        <v>71938</v>
      </c>
      <c r="BC14" s="41">
        <f>C4</f>
        <v>0</v>
      </c>
      <c r="BD14" s="41">
        <f>C5</f>
        <v>0</v>
      </c>
      <c r="BE14" s="42">
        <f>BA14*BC14</f>
        <v>0</v>
      </c>
      <c r="BF14" s="42">
        <f>BB14*BD14</f>
        <v>0</v>
      </c>
      <c r="BG14" s="42">
        <f>SUM(BE14:BF14)</f>
        <v>0</v>
      </c>
      <c r="BH14" s="43">
        <f>E5</f>
        <v>0</v>
      </c>
      <c r="BI14" s="43">
        <f t="shared" ref="BI14" si="0">BH14*AX14</f>
        <v>0</v>
      </c>
      <c r="BJ14" s="43">
        <f>E6</f>
        <v>0</v>
      </c>
      <c r="BK14" s="43">
        <f>BJ14*AX14</f>
        <v>0</v>
      </c>
      <c r="BL14" s="20">
        <v>161.08000000000001</v>
      </c>
      <c r="BM14" s="43">
        <f>BL14*AX14</f>
        <v>644.32000000000005</v>
      </c>
      <c r="BN14" s="58">
        <v>3.354E-2</v>
      </c>
      <c r="BO14" s="43">
        <f>BN14*AT14</f>
        <v>2412.8005200000002</v>
      </c>
      <c r="BP14" s="44">
        <f>BO14+BM14+BK14+BI14+BG14</f>
        <v>3057.1205200000004</v>
      </c>
      <c r="BQ14" s="44">
        <f>BP14*0</f>
        <v>0</v>
      </c>
      <c r="BR14" s="44">
        <f>BQ14+BP14</f>
        <v>3057.1205200000004</v>
      </c>
    </row>
    <row r="15" spans="1:70">
      <c r="AT15" s="1">
        <f>SUM(AT14:AT14)</f>
        <v>71938</v>
      </c>
      <c r="BC15" s="46"/>
      <c r="BD15" s="46"/>
      <c r="BE15" s="46"/>
      <c r="BF15" s="46"/>
      <c r="BP15" s="45">
        <f>SUM(BP14:BP14)</f>
        <v>3057.1205200000004</v>
      </c>
      <c r="BQ15" s="1">
        <f>BP15*0</f>
        <v>0</v>
      </c>
      <c r="BR15" s="45">
        <f>SUM(BR14:BR14)</f>
        <v>3057.1205200000004</v>
      </c>
    </row>
    <row r="16" spans="1:70">
      <c r="AT16" s="1">
        <f>AT15/1000</f>
        <v>71.938000000000002</v>
      </c>
    </row>
  </sheetData>
  <mergeCells count="7"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Katarzyna Malczyk</cp:lastModifiedBy>
  <cp:revision>147</cp:revision>
  <cp:lastPrinted>2017-09-11T08:29:14Z</cp:lastPrinted>
  <dcterms:created xsi:type="dcterms:W3CDTF">2016-09-26T13:43:19Z</dcterms:created>
  <dcterms:modified xsi:type="dcterms:W3CDTF">2022-07-22T07:44:40Z</dcterms:modified>
</cp:coreProperties>
</file>